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LL-FS\RedirectedFolders\kaarel\My Documents\2024 TT\Retseptid 2024\AC 20 base 260A\"/>
    </mc:Choice>
  </mc:AlternateContent>
  <xr:revisionPtr revIDLastSave="0" documentId="13_ncr:1_{D7585B16-29F3-43B0-94ED-DC03C4CB2D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faltsegu retsepti vorm" sheetId="34" r:id="rId1"/>
  </sheets>
  <calcPr calcId="191029"/>
</workbook>
</file>

<file path=xl/calcChain.xml><?xml version="1.0" encoding="utf-8"?>
<calcChain xmlns="http://schemas.openxmlformats.org/spreadsheetml/2006/main">
  <c r="D36" i="34" l="1"/>
  <c r="F33" i="34"/>
  <c r="C33" i="34"/>
  <c r="A33" i="34"/>
  <c r="F32" i="34"/>
  <c r="C32" i="34"/>
  <c r="A32" i="34"/>
  <c r="F31" i="34"/>
  <c r="C31" i="34"/>
  <c r="A31" i="34"/>
  <c r="F30" i="34"/>
  <c r="C30" i="34"/>
  <c r="A30" i="34"/>
  <c r="F29" i="34"/>
  <c r="C29" i="34"/>
  <c r="A29" i="34"/>
  <c r="F28" i="34"/>
  <c r="C28" i="34"/>
  <c r="A28" i="34"/>
  <c r="F27" i="34"/>
  <c r="C27" i="34"/>
  <c r="A27" i="34"/>
  <c r="G15" i="34"/>
  <c r="K15" i="34" s="1"/>
  <c r="O15" i="34" s="1"/>
  <c r="F36" i="34" l="1"/>
</calcChain>
</file>

<file path=xl/sharedStrings.xml><?xml version="1.0" encoding="utf-8"?>
<sst xmlns="http://schemas.openxmlformats.org/spreadsheetml/2006/main" count="219" uniqueCount="173">
  <si>
    <t>D</t>
  </si>
  <si>
    <t>Normkoostis</t>
  </si>
  <si>
    <t>Tehas:</t>
  </si>
  <si>
    <t>(nimi, allkiri, kuupäev)</t>
  </si>
  <si>
    <t xml:space="preserve">fr </t>
  </si>
  <si>
    <t>LA</t>
  </si>
  <si>
    <t>f</t>
  </si>
  <si>
    <t>C</t>
  </si>
  <si>
    <t>F</t>
  </si>
  <si>
    <t>FI</t>
  </si>
  <si>
    <t>Mark</t>
  </si>
  <si>
    <t>Sideaine</t>
  </si>
  <si>
    <t>Materjali osakaal %</t>
  </si>
  <si>
    <t>fr</t>
  </si>
  <si>
    <t>Täitematerjal</t>
  </si>
  <si>
    <t>SUMMA</t>
  </si>
  <si>
    <t>Sõela ava mm</t>
  </si>
  <si>
    <t>Norm</t>
  </si>
  <si>
    <t>min</t>
  </si>
  <si>
    <t>max</t>
  </si>
  <si>
    <t>Terastikuline koostis</t>
  </si>
  <si>
    <t>Nõue</t>
  </si>
  <si>
    <t>Mahumass</t>
  </si>
  <si>
    <t>Erimass</t>
  </si>
  <si>
    <t>Projekteeritud segu omadused</t>
  </si>
  <si>
    <t>Projekteeritud segu koostis</t>
  </si>
  <si>
    <t>Segu terastikuline koostis</t>
  </si>
  <si>
    <t>V</t>
  </si>
  <si>
    <t>Elastne taastuvus</t>
  </si>
  <si>
    <t>Tähis</t>
  </si>
  <si>
    <t>Omadus</t>
  </si>
  <si>
    <t>Katsestandard</t>
  </si>
  <si>
    <t xml:space="preserve">Fraktsioon </t>
  </si>
  <si>
    <t>Materjali kaevanduskoht</t>
  </si>
  <si>
    <t>Ter tih</t>
  </si>
  <si>
    <t xml:space="preserve">f </t>
  </si>
  <si>
    <t>Peenosiste sisaldus, kategooria</t>
  </si>
  <si>
    <t>Peenosiste kvaliteet, metüleensinise arv, kategooria</t>
  </si>
  <si>
    <t>Purustatud pindadega terade osakaal, kategooria</t>
  </si>
  <si>
    <t>Tera kuju, plaatsustegur, kategooria</t>
  </si>
  <si>
    <t>Külmakindlus, kategooria</t>
  </si>
  <si>
    <t>Sideaine omadused</t>
  </si>
  <si>
    <t>0,063 / 0,125 / 0,25 / 0,5 / 1 / 2 / 4 / 6,3 / 8 / 10 / 12,5 / 14 / 16 / 20 / 31,5 / 40 / 63</t>
  </si>
  <si>
    <t>Terakoostis</t>
  </si>
  <si>
    <t>Mg/m³</t>
  </si>
  <si>
    <t>Poorsus, %</t>
  </si>
  <si>
    <t>Veepüsivus (kaudse tõmbetugevuse suhe), %</t>
  </si>
  <si>
    <t>normkoostis</t>
  </si>
  <si>
    <t>Seguretsepti väljundnormkoostis</t>
  </si>
  <si>
    <t>EVS-EN 13398</t>
  </si>
  <si>
    <t>Polümeermodifitseeritud bituumenid, 10 °C juures</t>
  </si>
  <si>
    <t>Täidab retsepti koostaja katsetulemuse alusel</t>
  </si>
  <si>
    <t>Tootja:</t>
  </si>
  <si>
    <t>Seguretsept nr:</t>
  </si>
  <si>
    <t>DV</t>
  </si>
  <si>
    <t>Nake, rullpudel 24h</t>
  </si>
  <si>
    <t>/allkirjastatud digitaalselt/</t>
  </si>
  <si>
    <t>Koostanud:</t>
  </si>
  <si>
    <t>Doseeritav sideaine sisaldus</t>
  </si>
  <si>
    <t>Lahustuv sideaine sisaldus</t>
  </si>
  <si>
    <t>Deformatsioonikindlus, maksimaalne suhteline jäljesügavus, %</t>
  </si>
  <si>
    <t>Vastupidavus naastrehvidest põhjustatud kulumisele (kulumiskindlus), ml</t>
  </si>
  <si>
    <t>Deformatsioonikindlus, maksimaalne roobastumiskiirus, mm</t>
  </si>
  <si>
    <t>Täitematerjali nimetus</t>
  </si>
  <si>
    <t>Segu</t>
  </si>
  <si>
    <t>Vastavalt standardile:</t>
  </si>
  <si>
    <t>Terade näivtihedus, erimass, Mg/m³</t>
  </si>
  <si>
    <t>Täitematerjali omadused</t>
  </si>
  <si>
    <t>EVS-EN 933-1 (filleril 933-10)</t>
  </si>
  <si>
    <t>EVS-EN 1097-6</t>
  </si>
  <si>
    <t>EVS-EN 1097-2</t>
  </si>
  <si>
    <t>EVS-EN 1097-9</t>
  </si>
  <si>
    <t>EVS-EN 933-3</t>
  </si>
  <si>
    <t>EVS-EN 933-5</t>
  </si>
  <si>
    <t>EVS-EN 933-9</t>
  </si>
  <si>
    <t>EVS-EN 1367-1 või 1367-6</t>
  </si>
  <si>
    <t>EVS-EN 12697-11</t>
  </si>
  <si>
    <t>EVS-EN 12697-1</t>
  </si>
  <si>
    <t>EVS-EN 12697-2</t>
  </si>
  <si>
    <t>EVS-EN 12697-6</t>
  </si>
  <si>
    <t>EVS-EN 12697-5</t>
  </si>
  <si>
    <t>EVS-EN 12697-8</t>
  </si>
  <si>
    <t>EVS-EN 12697-12</t>
  </si>
  <si>
    <t>EVS-EN 12697-22</t>
  </si>
  <si>
    <t>EVS-EN 12697-18</t>
  </si>
  <si>
    <t>Deklaratsiooni number</t>
  </si>
  <si>
    <t>Deklaratsiooni nr</t>
  </si>
  <si>
    <t>Toode</t>
  </si>
  <si>
    <t>NPD</t>
  </si>
  <si>
    <r>
      <t>Täitematerjalid</t>
    </r>
    <r>
      <rPr>
        <sz val="10"/>
        <rFont val="Calibri"/>
        <family val="2"/>
        <scheme val="minor"/>
      </rPr>
      <t xml:space="preserve"> </t>
    </r>
  </si>
  <si>
    <r>
      <t>Ter tih Mg/m</t>
    </r>
    <r>
      <rPr>
        <vertAlign val="superscript"/>
        <sz val="10"/>
        <rFont val="Calibri"/>
        <family val="2"/>
        <scheme val="minor"/>
      </rPr>
      <t>3</t>
    </r>
  </si>
  <si>
    <r>
      <t>Mahumass,
Mg/m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</si>
  <si>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Erimass,
Mg/m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</si>
  <si>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Abr</t>
    </r>
    <r>
      <rPr>
        <vertAlign val="subscript"/>
        <sz val="11"/>
        <rFont val="Calibri"/>
        <family val="2"/>
        <scheme val="minor"/>
      </rPr>
      <t>A</t>
    </r>
  </si>
  <si>
    <t>Täidab retsepti koostaja - segu lähtematerjalide osakaalud</t>
  </si>
  <si>
    <t>Arvväärtused retseptil on näidis</t>
  </si>
  <si>
    <t>EVS-EN 1426</t>
  </si>
  <si>
    <t>EVS-EN 12697-16</t>
  </si>
  <si>
    <t>Purunemiskindlus, Los Angelese tegur, kategooria</t>
  </si>
  <si>
    <t>Doseeritava sideaine kogus arvestatuna puhtale bituumenile</t>
  </si>
  <si>
    <t>Katsel määratav lahustuv sideaine sisaldus</t>
  </si>
  <si>
    <t>NR</t>
  </si>
  <si>
    <t>ITS</t>
  </si>
  <si>
    <t>EVS-EN 12697-23</t>
  </si>
  <si>
    <t>Täidab retsepti koostaja deklaratsiooni või nõude alusel</t>
  </si>
  <si>
    <t>EVS-EN 1426 ja EVS-EN 1427</t>
  </si>
  <si>
    <r>
      <t>Polümeermodifitseeritud bituumenid, pen 25 °</t>
    </r>
    <r>
      <rPr>
        <sz val="11"/>
        <rFont val="Calibri"/>
        <family val="2"/>
        <scheme val="minor"/>
      </rPr>
      <t>C juures + pehmenemistäpp</t>
    </r>
  </si>
  <si>
    <r>
      <t>Sitked teebituumenid, pen 25 °</t>
    </r>
    <r>
      <rPr>
        <sz val="11"/>
        <rFont val="Calibri"/>
        <family val="2"/>
        <scheme val="minor"/>
      </rPr>
      <t>C juures</t>
    </r>
  </si>
  <si>
    <t>Bituumeni nake jämetäitematerjaliga rullpudeli meetodil, 24h</t>
  </si>
  <si>
    <t>Projekteeritud segu omadused (retsepti koostaja valib asjakohased omadused vastavalt segu margile)</t>
  </si>
  <si>
    <t>Asfalt- ja mustsegu retsepti vormil esinevate tähiste selgitused</t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</si>
  <si>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veepüsivus määratakse asfaltsegudel 15 °C juures ja mustsegudel 10 °C juures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</si>
  <si>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Naket kontrollitakse tard- ja moondekivimist ning tehistäitematerjalist jämetäitematerjali kasutamisel</t>
    </r>
  </si>
  <si>
    <t>Sideaine väljanõrgumine, % (ainult SMA segud)</t>
  </si>
  <si>
    <t>Osakaal %</t>
  </si>
  <si>
    <t>Täitematerjali lisand</t>
  </si>
  <si>
    <t>Sideaine lisand</t>
  </si>
  <si>
    <t>Muud tooted</t>
  </si>
  <si>
    <t>Tootja</t>
  </si>
  <si>
    <t>Toimivusdeklaratsiooni, vastavusdeklaratsiooni vms number</t>
  </si>
  <si>
    <r>
      <t xml:space="preserve">Poorsus
</t>
    </r>
    <r>
      <rPr>
        <i/>
        <sz val="10"/>
        <color theme="1"/>
        <rFont val="Calibri"/>
        <family val="2"/>
        <charset val="186"/>
        <scheme val="minor"/>
      </rPr>
      <t>V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>, %</t>
    </r>
  </si>
  <si>
    <r>
      <t xml:space="preserve">Veepüsivus </t>
    </r>
    <r>
      <rPr>
        <i/>
        <sz val="10"/>
        <color theme="1"/>
        <rFont val="Calibri"/>
        <family val="2"/>
        <charset val="186"/>
        <scheme val="minor"/>
      </rPr>
      <t>ITSR</t>
    </r>
    <r>
      <rPr>
        <sz val="10"/>
        <color theme="1"/>
        <rFont val="Calibri"/>
        <family val="2"/>
        <scheme val="minor"/>
      </rPr>
      <t>, %</t>
    </r>
  </si>
  <si>
    <r>
      <t xml:space="preserve">Def. kindlus </t>
    </r>
    <r>
      <rPr>
        <i/>
        <sz val="10"/>
        <color theme="1"/>
        <rFont val="Calibri"/>
        <family val="2"/>
        <charset val="186"/>
        <scheme val="minor"/>
      </rPr>
      <t>WTS</t>
    </r>
    <r>
      <rPr>
        <vertAlign val="subscript"/>
        <sz val="10"/>
        <color theme="1"/>
        <rFont val="Calibri"/>
        <family val="2"/>
        <charset val="186"/>
        <scheme val="minor"/>
      </rPr>
      <t>AIR</t>
    </r>
    <r>
      <rPr>
        <sz val="10"/>
        <color theme="1"/>
        <rFont val="Calibri"/>
        <family val="2"/>
        <scheme val="minor"/>
      </rPr>
      <t>, mm</t>
    </r>
  </si>
  <si>
    <r>
      <t xml:space="preserve">Def. kindlus </t>
    </r>
    <r>
      <rPr>
        <i/>
        <sz val="10"/>
        <color theme="1"/>
        <rFont val="Calibri"/>
        <family val="2"/>
        <charset val="186"/>
        <scheme val="minor"/>
      </rPr>
      <t>PRD</t>
    </r>
    <r>
      <rPr>
        <vertAlign val="subscript"/>
        <sz val="10"/>
        <color theme="1"/>
        <rFont val="Calibri"/>
        <family val="2"/>
        <charset val="186"/>
        <scheme val="minor"/>
      </rPr>
      <t>AIR</t>
    </r>
    <r>
      <rPr>
        <sz val="10"/>
        <color theme="1"/>
        <rFont val="Calibri"/>
        <family val="2"/>
        <scheme val="minor"/>
      </rPr>
      <t>, %</t>
    </r>
  </si>
  <si>
    <r>
      <t xml:space="preserve">Kulumiskindlus </t>
    </r>
    <r>
      <rPr>
        <i/>
        <sz val="10"/>
        <color theme="1"/>
        <rFont val="Calibri"/>
        <family val="2"/>
        <charset val="186"/>
        <scheme val="minor"/>
      </rPr>
      <t>Abr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, ml</t>
    </r>
  </si>
  <si>
    <r>
      <t xml:space="preserve">Sideaine välja-nõrgumine </t>
    </r>
    <r>
      <rPr>
        <i/>
        <sz val="10"/>
        <color theme="1"/>
        <rFont val="Calibri"/>
        <family val="2"/>
        <charset val="186"/>
        <scheme val="minor"/>
      </rPr>
      <t>D</t>
    </r>
    <r>
      <rPr>
        <sz val="10"/>
        <color theme="1"/>
        <rFont val="Calibri"/>
        <family val="2"/>
        <scheme val="minor"/>
      </rPr>
      <t>, %</t>
    </r>
  </si>
  <si>
    <r>
      <t xml:space="preserve">Kaudne tõmbe-tugevus </t>
    </r>
    <r>
      <rPr>
        <i/>
        <sz val="10"/>
        <color theme="1"/>
        <rFont val="Calibri"/>
        <family val="2"/>
        <charset val="186"/>
        <scheme val="minor"/>
      </rPr>
      <t>ITS</t>
    </r>
    <r>
      <rPr>
        <sz val="10"/>
        <color theme="1"/>
        <rFont val="Calibri"/>
        <family val="2"/>
        <scheme val="minor"/>
      </rPr>
      <t>, kPa</t>
    </r>
  </si>
  <si>
    <r>
      <rPr>
        <i/>
        <sz val="10"/>
        <rFont val="Calibri"/>
        <family val="2"/>
        <charset val="186"/>
        <scheme val="minor"/>
      </rPr>
      <t>A</t>
    </r>
    <r>
      <rPr>
        <vertAlign val="subscript"/>
        <sz val="10"/>
        <rFont val="Calibri"/>
        <family val="2"/>
        <scheme val="minor"/>
      </rPr>
      <t>N</t>
    </r>
  </si>
  <si>
    <r>
      <rPr>
        <i/>
        <sz val="10"/>
        <rFont val="Calibri"/>
        <family val="2"/>
        <charset val="186"/>
        <scheme val="minor"/>
      </rPr>
      <t>MB</t>
    </r>
    <r>
      <rPr>
        <vertAlign val="subscript"/>
        <sz val="10"/>
        <rFont val="Calibri"/>
        <family val="2"/>
        <scheme val="minor"/>
      </rPr>
      <t>F</t>
    </r>
  </si>
  <si>
    <r>
      <rPr>
        <i/>
        <sz val="10"/>
        <rFont val="Calibri"/>
        <family val="2"/>
        <charset val="186"/>
        <scheme val="minor"/>
      </rPr>
      <t>F</t>
    </r>
    <r>
      <rPr>
        <vertAlign val="subscript"/>
        <sz val="10"/>
        <rFont val="Calibri"/>
        <family val="2"/>
        <scheme val="minor"/>
      </rPr>
      <t>NaCl</t>
    </r>
  </si>
  <si>
    <r>
      <t xml:space="preserve">Korrigeeritud </t>
    </r>
    <r>
      <rPr>
        <i/>
        <sz val="10"/>
        <color theme="1"/>
        <rFont val="Calibri"/>
        <family val="2"/>
        <charset val="186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min</t>
    </r>
    <r>
      <rPr>
        <sz val="10"/>
        <color theme="1"/>
        <rFont val="Calibri"/>
        <family val="2"/>
        <scheme val="minor"/>
      </rPr>
      <t>, %</t>
    </r>
  </si>
  <si>
    <r>
      <t xml:space="preserve">Kaalutud keskmine osakeste näivtihedus </t>
    </r>
    <r>
      <rPr>
        <i/>
        <sz val="10"/>
        <color theme="1"/>
        <rFont val="Calibri"/>
        <family val="2"/>
        <charset val="186"/>
        <scheme val="minor"/>
      </rPr>
      <t>ρ</t>
    </r>
    <r>
      <rPr>
        <vertAlign val="subscript"/>
        <sz val="10"/>
        <color theme="1"/>
        <rFont val="Calibri"/>
        <family val="2"/>
        <scheme val="minor"/>
      </rPr>
      <t>a</t>
    </r>
  </si>
  <si>
    <r>
      <rPr>
        <i/>
        <sz val="11"/>
        <color theme="1"/>
        <rFont val="Calibri"/>
        <family val="2"/>
        <charset val="186"/>
        <scheme val="minor"/>
      </rPr>
      <t>A</t>
    </r>
    <r>
      <rPr>
        <vertAlign val="subscript"/>
        <sz val="11"/>
        <rFont val="Calibri"/>
        <family val="2"/>
        <scheme val="minor"/>
      </rPr>
      <t>N</t>
    </r>
  </si>
  <si>
    <r>
      <rPr>
        <i/>
        <sz val="11"/>
        <color theme="1"/>
        <rFont val="Calibri"/>
        <family val="2"/>
        <charset val="186"/>
        <scheme val="minor"/>
      </rPr>
      <t>MB</t>
    </r>
    <r>
      <rPr>
        <vertAlign val="subscript"/>
        <sz val="11"/>
        <rFont val="Calibri"/>
        <family val="2"/>
        <scheme val="minor"/>
      </rPr>
      <t>F</t>
    </r>
  </si>
  <si>
    <r>
      <rPr>
        <i/>
        <sz val="11"/>
        <rFont val="Calibri"/>
        <family val="2"/>
        <charset val="186"/>
        <scheme val="minor"/>
      </rPr>
      <t>F</t>
    </r>
    <r>
      <rPr>
        <sz val="11"/>
        <rFont val="Calibri"/>
        <family val="2"/>
        <scheme val="minor"/>
      </rPr>
      <t>/</t>
    </r>
    <r>
      <rPr>
        <i/>
        <sz val="11"/>
        <rFont val="Calibri"/>
        <family val="2"/>
        <charset val="186"/>
        <scheme val="minor"/>
      </rPr>
      <t>F</t>
    </r>
    <r>
      <rPr>
        <vertAlign val="subscript"/>
        <sz val="11"/>
        <rFont val="Calibri"/>
        <family val="2"/>
        <scheme val="minor"/>
      </rPr>
      <t>NaCl</t>
    </r>
  </si>
  <si>
    <r>
      <t xml:space="preserve">Nake </t>
    </r>
    <r>
      <rPr>
        <vertAlign val="superscript"/>
        <sz val="11"/>
        <color theme="1"/>
        <rFont val="Calibri"/>
        <family val="2"/>
        <charset val="186"/>
        <scheme val="minor"/>
      </rPr>
      <t>a</t>
    </r>
  </si>
  <si>
    <r>
      <rPr>
        <i/>
        <sz val="11"/>
        <rFont val="Calibri"/>
        <family val="2"/>
        <charset val="186"/>
        <scheme val="minor"/>
      </rPr>
      <t>ITSR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charset val="186"/>
        <scheme val="minor"/>
      </rPr>
      <t>a</t>
    </r>
  </si>
  <si>
    <r>
      <rPr>
        <i/>
        <sz val="11"/>
        <rFont val="Calibri"/>
        <family val="2"/>
        <charset val="186"/>
        <scheme val="minor"/>
      </rPr>
      <t>WTS</t>
    </r>
    <r>
      <rPr>
        <vertAlign val="subscript"/>
        <sz val="11"/>
        <rFont val="Calibri"/>
        <family val="2"/>
        <scheme val="minor"/>
      </rPr>
      <t>AIR</t>
    </r>
  </si>
  <si>
    <r>
      <rPr>
        <i/>
        <sz val="11"/>
        <rFont val="Calibri"/>
        <family val="2"/>
        <charset val="186"/>
        <scheme val="minor"/>
      </rPr>
      <t>PRD</t>
    </r>
    <r>
      <rPr>
        <vertAlign val="subscript"/>
        <sz val="11"/>
        <rFont val="Calibri"/>
        <family val="2"/>
        <scheme val="minor"/>
      </rPr>
      <t>AIR</t>
    </r>
  </si>
  <si>
    <t>Kaudne tõmbetugevus 25 °C juures, kPa (ainult mustsegud)</t>
  </si>
  <si>
    <r>
      <t xml:space="preserve">Korrigeerimistegur </t>
    </r>
    <r>
      <rPr>
        <i/>
        <sz val="10"/>
        <color theme="1"/>
        <rFont val="Symbol"/>
        <family val="1"/>
        <charset val="2"/>
      </rPr>
      <t>a</t>
    </r>
  </si>
  <si>
    <r>
      <t xml:space="preserve">Kaalutud keskmine osakeste näivtihedus </t>
    </r>
    <r>
      <rPr>
        <i/>
        <sz val="11"/>
        <color theme="1"/>
        <rFont val="Calibri"/>
        <family val="2"/>
        <charset val="186"/>
        <scheme val="minor"/>
      </rPr>
      <t>ρ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, korrigeerimistegur </t>
    </r>
    <r>
      <rPr>
        <i/>
        <sz val="11"/>
        <color theme="1"/>
        <rFont val="Calibri"/>
        <family val="2"/>
        <charset val="186"/>
        <scheme val="minor"/>
      </rPr>
      <t>α</t>
    </r>
    <r>
      <rPr>
        <sz val="11"/>
        <color theme="1"/>
        <rFont val="Calibri"/>
        <family val="2"/>
        <scheme val="minor"/>
      </rPr>
      <t xml:space="preserve"> ja korrigeeritud </t>
    </r>
    <r>
      <rPr>
        <i/>
        <sz val="11"/>
        <color theme="1"/>
        <rFont val="Calibri"/>
        <family val="2"/>
        <charset val="186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on kirjeldatud standardi punktis 5.5</t>
    </r>
  </si>
  <si>
    <t>Kulumiskindlus naastrehvide toimel, Põhjamaade katse, kategooria</t>
  </si>
  <si>
    <t>EVS 901-3:2021</t>
  </si>
  <si>
    <t>Sõelte komplekt vastavalt ISO 565 R20, baasrida pluss rida 2 (mm)</t>
  </si>
  <si>
    <t>TREF Nord AS</t>
  </si>
  <si>
    <t>Amomatic SM 240</t>
  </si>
  <si>
    <t>0/4</t>
  </si>
  <si>
    <t>4/16</t>
  </si>
  <si>
    <t>L 0/4</t>
  </si>
  <si>
    <t>≥ 60</t>
  </si>
  <si>
    <t>≤ 7</t>
  </si>
  <si>
    <t>Orlen Lietuva</t>
  </si>
  <si>
    <t xml:space="preserve">AC 20 base 70/100 </t>
  </si>
  <si>
    <t>260A</t>
  </si>
  <si>
    <t>16/22</t>
  </si>
  <si>
    <t>4-10</t>
  </si>
  <si>
    <t>HA-16/22-A-20A, graniit</t>
  </si>
  <si>
    <t>nr. 10, liiv</t>
  </si>
  <si>
    <t>bituumen, 70/100</t>
  </si>
  <si>
    <t>Märkused:</t>
  </si>
  <si>
    <t>Halsvik¹-gneiss/graniit</t>
  </si>
  <si>
    <t>Halsvik¹</t>
  </si>
  <si>
    <t>Tondi-Väo²</t>
  </si>
  <si>
    <t>Tammemäe IV³</t>
  </si>
  <si>
    <t>Tammemäe IV³- liiv</t>
  </si>
  <si>
    <t>Tondi-Väo²- lubjakivikillustik</t>
  </si>
  <si>
    <t>≥ 60%</t>
  </si>
  <si>
    <t>nr. 2238, settekivim</t>
  </si>
  <si>
    <t>nr. 2243, settekivim</t>
  </si>
  <si>
    <t>03-70/100-CPR-2022</t>
  </si>
  <si>
    <t>Wetfix BE</t>
  </si>
  <si>
    <t>Kaarel Soolo 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</si>
</sst>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Symbol"/>
      <family val="1"/>
      <charset val="2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AD35B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8" borderId="0" xfId="0" applyFont="1" applyFill="1"/>
    <xf numFmtId="0" fontId="2" fillId="8" borderId="0" xfId="0" applyFont="1" applyFill="1"/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  <protection locked="0"/>
    </xf>
    <xf numFmtId="1" fontId="6" fillId="5" borderId="9" xfId="0" applyNumberFormat="1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165" fontId="11" fillId="0" borderId="27" xfId="0" applyNumberFormat="1" applyFont="1" applyBorder="1" applyAlignment="1">
      <alignment horizontal="center" vertical="center"/>
    </xf>
    <xf numFmtId="164" fontId="11" fillId="5" borderId="27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6" borderId="29" xfId="0" applyNumberFormat="1" applyFont="1" applyFill="1" applyBorder="1" applyAlignment="1" applyProtection="1">
      <alignment horizontal="center" vertical="center"/>
      <protection locked="0"/>
    </xf>
    <xf numFmtId="165" fontId="6" fillId="4" borderId="19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27" xfId="0" applyNumberFormat="1" applyFont="1" applyBorder="1" applyAlignment="1">
      <alignment horizontal="center" vertical="center"/>
    </xf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11" fillId="8" borderId="0" xfId="0" applyFont="1" applyFill="1" applyAlignment="1">
      <alignment vertical="center"/>
    </xf>
    <xf numFmtId="0" fontId="6" fillId="8" borderId="0" xfId="0" applyFont="1" applyFill="1" applyAlignment="1" applyProtection="1">
      <alignment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5" borderId="9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horizontal="center" vertical="center"/>
    </xf>
    <xf numFmtId="164" fontId="15" fillId="4" borderId="25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164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28" fillId="4" borderId="27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1" fillId="5" borderId="20" xfId="0" applyNumberFormat="1" applyFont="1" applyFill="1" applyBorder="1" applyAlignment="1">
      <alignment horizontal="center" vertical="center"/>
    </xf>
    <xf numFmtId="49" fontId="11" fillId="5" borderId="18" xfId="0" applyNumberFormat="1" applyFont="1" applyFill="1" applyBorder="1" applyAlignment="1">
      <alignment horizontal="center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35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/>
    </xf>
    <xf numFmtId="49" fontId="6" fillId="5" borderId="9" xfId="0" applyNumberFormat="1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7" fillId="8" borderId="0" xfId="0" applyNumberFormat="1" applyFont="1" applyFill="1" applyAlignment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99CC00"/>
      <color rgb="FF99CCFF"/>
      <color rgb="FFFFFF99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+mn-lt"/>
              </a:defRPr>
            </a:pPr>
            <a:r>
              <a:rPr lang="et-EE" sz="900" b="0">
                <a:latin typeface="+mn-lt"/>
              </a:rPr>
              <a:t>%</a:t>
            </a:r>
          </a:p>
        </c:rich>
      </c:tx>
      <c:layout>
        <c:manualLayout>
          <c:xMode val="edge"/>
          <c:yMode val="edge"/>
          <c:x val="5.4867854849068719E-2"/>
          <c:y val="4.008838383838383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185613359023757E-2"/>
          <c:y val="6.4552398989898979E-2"/>
          <c:w val="0.88599293513166344"/>
          <c:h val="0.83501957070707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'Asfaltsegu retsepti vorm'!$G$28:$H$28</c:f>
              <c:strCache>
                <c:ptCount val="2"/>
                <c:pt idx="0">
                  <c:v>Normkoostis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'Asfaltsegu retsepti vorm'!$I$25:$O$25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31.5</c:v>
                </c:pt>
              </c:numCache>
            </c:numRef>
          </c:xVal>
          <c:yVal>
            <c:numRef>
              <c:f>'Asfaltsegu retsepti vorm'!$I$28:$O$28</c:f>
              <c:numCache>
                <c:formatCode>General</c:formatCode>
                <c:ptCount val="7"/>
                <c:pt idx="0" formatCode="0.0">
                  <c:v>5</c:v>
                </c:pt>
                <c:pt idx="1">
                  <c:v>13</c:v>
                </c:pt>
                <c:pt idx="2">
                  <c:v>23</c:v>
                </c:pt>
                <c:pt idx="3">
                  <c:v>59</c:v>
                </c:pt>
                <c:pt idx="4">
                  <c:v>88</c:v>
                </c:pt>
                <c:pt idx="5">
                  <c:v>94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CE-4172-87BD-C320C673467C}"/>
            </c:ext>
          </c:extLst>
        </c:ser>
        <c:ser>
          <c:idx val="4"/>
          <c:order val="1"/>
          <c:tx>
            <c:strRef>
              <c:f>'Asfaltsegu retsepti vorm'!$H$26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vorm'!$I$25:$O$25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31.5</c:v>
                </c:pt>
              </c:numCache>
            </c:numRef>
          </c:xVal>
          <c:yVal>
            <c:numRef>
              <c:f>'Asfaltsegu retsepti vorm'!$I$26:$O$26</c:f>
              <c:numCache>
                <c:formatCode>General</c:formatCode>
                <c:ptCount val="7"/>
                <c:pt idx="0" formatCode="0.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40</c:v>
                </c:pt>
                <c:pt idx="4">
                  <c:v>65</c:v>
                </c:pt>
                <c:pt idx="5">
                  <c:v>90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CE-4172-87BD-C320C673467C}"/>
            </c:ext>
          </c:extLst>
        </c:ser>
        <c:ser>
          <c:idx val="5"/>
          <c:order val="2"/>
          <c:tx>
            <c:strRef>
              <c:f>'Asfaltsegu retsepti vorm'!$H$27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vorm'!$I$25:$O$25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31.5</c:v>
                </c:pt>
              </c:numCache>
            </c:numRef>
          </c:xVal>
          <c:yVal>
            <c:numRef>
              <c:f>'Asfaltsegu retsepti vorm'!$I$27:$O$27</c:f>
              <c:numCache>
                <c:formatCode>General</c:formatCode>
                <c:ptCount val="7"/>
                <c:pt idx="0" formatCode="0.0">
                  <c:v>10</c:v>
                </c:pt>
                <c:pt idx="1">
                  <c:v>25</c:v>
                </c:pt>
                <c:pt idx="2">
                  <c:v>40</c:v>
                </c:pt>
                <c:pt idx="3">
                  <c:v>70</c:v>
                </c:pt>
                <c:pt idx="4">
                  <c:v>95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E-4172-87BD-C320C673467C}"/>
            </c:ext>
          </c:extLst>
        </c:ser>
        <c:ser>
          <c:idx val="3"/>
          <c:order val="3"/>
          <c:tx>
            <c:strRef>
              <c:f>'Asfaltsegu retsepti vorm'!$G$28:$H$28</c:f>
              <c:strCache>
                <c:ptCount val="2"/>
                <c:pt idx="0">
                  <c:v>Normkoostis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'Asfaltsegu retsepti vorm'!$I$25:$O$25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31.5</c:v>
                </c:pt>
              </c:numCache>
            </c:numRef>
          </c:xVal>
          <c:yVal>
            <c:numRef>
              <c:f>'Asfaltsegu retsepti vorm'!$I$28:$O$28</c:f>
              <c:numCache>
                <c:formatCode>General</c:formatCode>
                <c:ptCount val="7"/>
                <c:pt idx="0" formatCode="0.0">
                  <c:v>5</c:v>
                </c:pt>
                <c:pt idx="1">
                  <c:v>13</c:v>
                </c:pt>
                <c:pt idx="2">
                  <c:v>23</c:v>
                </c:pt>
                <c:pt idx="3">
                  <c:v>59</c:v>
                </c:pt>
                <c:pt idx="4">
                  <c:v>88</c:v>
                </c:pt>
                <c:pt idx="5">
                  <c:v>94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CE-4172-87BD-C320C673467C}"/>
            </c:ext>
          </c:extLst>
        </c:ser>
        <c:ser>
          <c:idx val="1"/>
          <c:order val="4"/>
          <c:tx>
            <c:strRef>
              <c:f>'Asfaltsegu retsepti vorm'!$H$26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vorm'!$I$25:$O$25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31.5</c:v>
                </c:pt>
              </c:numCache>
            </c:numRef>
          </c:xVal>
          <c:yVal>
            <c:numRef>
              <c:f>'Asfaltsegu retsepti vorm'!$I$26:$O$26</c:f>
              <c:numCache>
                <c:formatCode>General</c:formatCode>
                <c:ptCount val="7"/>
                <c:pt idx="0" formatCode="0.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40</c:v>
                </c:pt>
                <c:pt idx="4">
                  <c:v>65</c:v>
                </c:pt>
                <c:pt idx="5">
                  <c:v>90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CE-4172-87BD-C320C673467C}"/>
            </c:ext>
          </c:extLst>
        </c:ser>
        <c:ser>
          <c:idx val="2"/>
          <c:order val="5"/>
          <c:tx>
            <c:strRef>
              <c:f>'Asfaltsegu retsepti vorm'!$H$27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vorm'!$I$25:$O$25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31.5</c:v>
                </c:pt>
              </c:numCache>
            </c:numRef>
          </c:xVal>
          <c:yVal>
            <c:numRef>
              <c:f>'Asfaltsegu retsepti vorm'!$I$27:$O$27</c:f>
              <c:numCache>
                <c:formatCode>General</c:formatCode>
                <c:ptCount val="7"/>
                <c:pt idx="0" formatCode="0.0">
                  <c:v>10</c:v>
                </c:pt>
                <c:pt idx="1">
                  <c:v>25</c:v>
                </c:pt>
                <c:pt idx="2">
                  <c:v>40</c:v>
                </c:pt>
                <c:pt idx="3">
                  <c:v>70</c:v>
                </c:pt>
                <c:pt idx="4">
                  <c:v>95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CE-4172-87BD-C320C673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8912"/>
        <c:axId val="167265408"/>
      </c:scatterChart>
      <c:valAx>
        <c:axId val="167078912"/>
        <c:scaling>
          <c:logBase val="2"/>
          <c:orientation val="minMax"/>
          <c:max val="32"/>
          <c:min val="6.2500000000000014E-2"/>
        </c:scaling>
        <c:delete val="1"/>
        <c:axPos val="b"/>
        <c:majorGridlines>
          <c:spPr>
            <a:ln w="3175">
              <a:solidFill>
                <a:schemeClr val="tx1"/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167265408"/>
        <c:crosses val="autoZero"/>
        <c:crossBetween val="midCat"/>
        <c:majorUnit val="2"/>
        <c:minorUnit val="2"/>
      </c:valAx>
      <c:valAx>
        <c:axId val="167265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t-EE"/>
          </a:p>
        </c:txPr>
        <c:crossAx val="167078912"/>
        <c:crossesAt val="6.2500000000000014E-2"/>
        <c:crossBetween val="midCat"/>
        <c:majorUnit val="10"/>
        <c:minorUnit val="5"/>
      </c:valAx>
      <c:spPr>
        <a:ln w="6350"/>
      </c:spPr>
    </c:plotArea>
    <c:plotVisOnly val="1"/>
    <c:dispBlanksAs val="gap"/>
    <c:showDLblsOverMax val="0"/>
  </c:chart>
  <c:spPr>
    <a:ln w="3175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36</xdr:row>
      <xdr:rowOff>38100</xdr:rowOff>
    </xdr:from>
    <xdr:to>
      <xdr:col>14</xdr:col>
      <xdr:colOff>389175</xdr:colOff>
      <xdr:row>52</xdr:row>
      <xdr:rowOff>158100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2D034E-17E9-47BC-A330-84B11DE90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51</xdr:row>
      <xdr:rowOff>9525</xdr:rowOff>
    </xdr:from>
    <xdr:to>
      <xdr:col>13</xdr:col>
      <xdr:colOff>152400</xdr:colOff>
      <xdr:row>52</xdr:row>
      <xdr:rowOff>85725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1DAEB8E-E30F-4313-B45B-E8E0E57CBA73}"/>
            </a:ext>
          </a:extLst>
        </xdr:cNvPr>
        <xdr:cNvGrpSpPr/>
      </xdr:nvGrpSpPr>
      <xdr:grpSpPr>
        <a:xfrm>
          <a:off x="142875" y="9763125"/>
          <a:ext cx="5709285" cy="266700"/>
          <a:chOff x="142875" y="9515475"/>
          <a:chExt cx="5457825" cy="26670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3C82852-DAFC-4818-A563-E2ADB7312086}"/>
              </a:ext>
            </a:extLst>
          </xdr:cNvPr>
          <xdr:cNvSpPr txBox="1"/>
        </xdr:nvSpPr>
        <xdr:spPr>
          <a:xfrm>
            <a:off x="14287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0,063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CAFC5BB-F203-4C30-982C-ED9AD0597CAB}"/>
              </a:ext>
            </a:extLst>
          </xdr:cNvPr>
          <xdr:cNvSpPr txBox="1"/>
        </xdr:nvSpPr>
        <xdr:spPr>
          <a:xfrm>
            <a:off x="198120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0,5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52969E-F68B-40E5-B0B3-66D5DC24B143}"/>
              </a:ext>
            </a:extLst>
          </xdr:cNvPr>
          <xdr:cNvSpPr txBox="1"/>
        </xdr:nvSpPr>
        <xdr:spPr>
          <a:xfrm>
            <a:off x="32099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2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6E9D37E-6BA8-42F5-A203-72CEC2848E85}"/>
              </a:ext>
            </a:extLst>
          </xdr:cNvPr>
          <xdr:cNvSpPr txBox="1"/>
        </xdr:nvSpPr>
        <xdr:spPr>
          <a:xfrm>
            <a:off x="504825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16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CB40AC3-9011-4021-9479-EDBE5BD33D3C}"/>
              </a:ext>
            </a:extLst>
          </xdr:cNvPr>
          <xdr:cNvSpPr txBox="1"/>
        </xdr:nvSpPr>
        <xdr:spPr>
          <a:xfrm>
            <a:off x="44291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8</a:t>
            </a:r>
          </a:p>
        </xdr:txBody>
      </xdr:sp>
    </xdr:grpSp>
    <xdr:clientData/>
  </xdr:twoCellAnchor>
  <xdr:twoCellAnchor>
    <xdr:from>
      <xdr:col>12</xdr:col>
      <xdr:colOff>78330</xdr:colOff>
      <xdr:row>37</xdr:row>
      <xdr:rowOff>56735</xdr:rowOff>
    </xdr:from>
    <xdr:to>
      <xdr:col>12</xdr:col>
      <xdr:colOff>78330</xdr:colOff>
      <xdr:row>51</xdr:row>
      <xdr:rowOff>34300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C6FD4747-F9E3-4F45-A5DB-4F0F9746290B}"/>
            </a:ext>
          </a:extLst>
        </xdr:cNvPr>
        <xdr:cNvCxnSpPr/>
      </xdr:nvCxnSpPr>
      <xdr:spPr>
        <a:xfrm>
          <a:off x="5107530" y="6981410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76332</xdr:colOff>
      <xdr:row>37</xdr:row>
      <xdr:rowOff>55316</xdr:rowOff>
    </xdr:from>
    <xdr:to>
      <xdr:col>13</xdr:col>
      <xdr:colOff>76332</xdr:colOff>
      <xdr:row>51</xdr:row>
      <xdr:rowOff>32881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242629D3-4A33-4799-95EF-CDB4B8B4BCF0}"/>
            </a:ext>
          </a:extLst>
        </xdr:cNvPr>
        <xdr:cNvCxnSpPr/>
      </xdr:nvCxnSpPr>
      <xdr:spPr>
        <a:xfrm>
          <a:off x="5524632" y="6979991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50</xdr:row>
      <xdr:rowOff>180975</xdr:rowOff>
    </xdr:from>
    <xdr:to>
      <xdr:col>14</xdr:col>
      <xdr:colOff>352425</xdr:colOff>
      <xdr:row>53</xdr:row>
      <xdr:rowOff>9525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FC4DC560-DF07-47F8-92E1-EAF3077F1E2D}"/>
            </a:ext>
          </a:extLst>
        </xdr:cNvPr>
        <xdr:cNvGrpSpPr/>
      </xdr:nvGrpSpPr>
      <xdr:grpSpPr>
        <a:xfrm>
          <a:off x="5484495" y="9744075"/>
          <a:ext cx="1002030" cy="400050"/>
          <a:chOff x="5248275" y="9505950"/>
          <a:chExt cx="971550" cy="400050"/>
        </a:xfrm>
      </xdr:grpSpPr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904D5A47-B2EA-4624-9562-332E4E18A304}"/>
              </a:ext>
            </a:extLst>
          </xdr:cNvPr>
          <xdr:cNvSpPr txBox="1"/>
        </xdr:nvSpPr>
        <xdr:spPr>
          <a:xfrm>
            <a:off x="5667375" y="950595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31,5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CE4F17A7-66E4-4AC5-9347-9A1DA5F324AC}"/>
              </a:ext>
            </a:extLst>
          </xdr:cNvPr>
          <xdr:cNvSpPr txBox="1"/>
        </xdr:nvSpPr>
        <xdr:spPr>
          <a:xfrm>
            <a:off x="5248275" y="963930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20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AB0F-764F-4C82-B134-873516263660}">
  <dimension ref="A1:S61"/>
  <sheetViews>
    <sheetView tabSelected="1" topLeftCell="A40" zoomScaleNormal="100" workbookViewId="0">
      <selection activeCell="C55" sqref="C55"/>
    </sheetView>
  </sheetViews>
  <sheetFormatPr defaultColWidth="9.109375" defaultRowHeight="15" customHeight="1" x14ac:dyDescent="0.3"/>
  <cols>
    <col min="1" max="6" width="6.33203125" style="5" customWidth="1"/>
    <col min="7" max="7" width="7.109375" style="5" customWidth="1"/>
    <col min="8" max="15" width="6.33203125" style="5" customWidth="1"/>
    <col min="16" max="16" width="9.109375" style="5"/>
    <col min="17" max="17" width="25.6640625" style="5" customWidth="1"/>
    <col min="18" max="18" width="70.6640625" style="5" customWidth="1"/>
    <col min="19" max="19" width="29.6640625" style="5" customWidth="1"/>
    <col min="20" max="16384" width="9.109375" style="5"/>
  </cols>
  <sheetData>
    <row r="1" spans="1:19" ht="18" x14ac:dyDescent="0.35">
      <c r="A1" s="1" t="s">
        <v>52</v>
      </c>
      <c r="B1" s="1"/>
      <c r="C1" s="1" t="s">
        <v>145</v>
      </c>
      <c r="D1" s="2"/>
      <c r="E1" s="2"/>
      <c r="F1" s="190" t="s">
        <v>153</v>
      </c>
      <c r="G1" s="190"/>
      <c r="H1" s="190"/>
      <c r="I1" s="190"/>
      <c r="J1" s="190"/>
      <c r="K1" s="190"/>
      <c r="L1" s="3"/>
      <c r="M1" s="3"/>
      <c r="N1" s="3"/>
      <c r="O1" s="4" t="s">
        <v>65</v>
      </c>
    </row>
    <row r="2" spans="1:19" ht="15" customHeight="1" x14ac:dyDescent="0.3">
      <c r="A2" s="1" t="s">
        <v>2</v>
      </c>
      <c r="B2" s="1"/>
      <c r="C2" s="1" t="s">
        <v>146</v>
      </c>
      <c r="D2" s="1"/>
      <c r="E2" s="1"/>
      <c r="F2" s="1" t="s">
        <v>53</v>
      </c>
      <c r="G2" s="1"/>
      <c r="H2" s="1"/>
      <c r="I2" s="1" t="s">
        <v>154</v>
      </c>
      <c r="J2" s="3"/>
      <c r="K2" s="1"/>
      <c r="L2" s="1"/>
      <c r="M2" s="1"/>
      <c r="N2" s="1"/>
      <c r="O2" s="4" t="s">
        <v>143</v>
      </c>
      <c r="Q2" s="191" t="s">
        <v>110</v>
      </c>
      <c r="R2" s="191"/>
      <c r="S2" s="191"/>
    </row>
    <row r="3" spans="1:19" ht="15" customHeight="1" x14ac:dyDescent="0.3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9" ht="15" customHeight="1" thickBot="1" x14ac:dyDescent="0.3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51" t="s">
        <v>67</v>
      </c>
      <c r="R4" s="51"/>
      <c r="S4" s="51"/>
    </row>
    <row r="5" spans="1:19" s="64" customFormat="1" ht="15" customHeight="1" thickBot="1" x14ac:dyDescent="0.35">
      <c r="A5" s="192" t="s">
        <v>89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6"/>
      <c r="Q5" s="52" t="s">
        <v>29</v>
      </c>
      <c r="R5" s="52" t="s">
        <v>30</v>
      </c>
      <c r="S5" s="52" t="s">
        <v>31</v>
      </c>
    </row>
    <row r="6" spans="1:19" s="7" customFormat="1" ht="15" customHeight="1" x14ac:dyDescent="0.3">
      <c r="A6" s="163" t="s">
        <v>63</v>
      </c>
      <c r="B6" s="164"/>
      <c r="C6" s="167" t="s">
        <v>4</v>
      </c>
      <c r="D6" s="195" t="s">
        <v>85</v>
      </c>
      <c r="E6" s="195"/>
      <c r="F6" s="195"/>
      <c r="G6" s="164" t="s">
        <v>90</v>
      </c>
      <c r="H6" s="186" t="s">
        <v>5</v>
      </c>
      <c r="I6" s="187" t="s">
        <v>127</v>
      </c>
      <c r="J6" s="186" t="s">
        <v>9</v>
      </c>
      <c r="K6" s="186" t="s">
        <v>7</v>
      </c>
      <c r="L6" s="186" t="s">
        <v>6</v>
      </c>
      <c r="M6" s="187" t="s">
        <v>128</v>
      </c>
      <c r="N6" s="186" t="s">
        <v>8</v>
      </c>
      <c r="O6" s="188" t="s">
        <v>129</v>
      </c>
      <c r="Q6" s="47" t="s">
        <v>63</v>
      </c>
      <c r="R6" s="48" t="s">
        <v>33</v>
      </c>
      <c r="S6" s="48"/>
    </row>
    <row r="7" spans="1:19" s="7" customFormat="1" ht="15" customHeight="1" thickBot="1" x14ac:dyDescent="0.35">
      <c r="A7" s="165"/>
      <c r="B7" s="166"/>
      <c r="C7" s="168"/>
      <c r="D7" s="196"/>
      <c r="E7" s="196"/>
      <c r="F7" s="196"/>
      <c r="G7" s="166"/>
      <c r="H7" s="168"/>
      <c r="I7" s="168"/>
      <c r="J7" s="168"/>
      <c r="K7" s="168"/>
      <c r="L7" s="168"/>
      <c r="M7" s="168"/>
      <c r="N7" s="168"/>
      <c r="O7" s="189"/>
      <c r="Q7" s="47" t="s">
        <v>13</v>
      </c>
      <c r="R7" s="48" t="s">
        <v>32</v>
      </c>
      <c r="S7" s="48" t="s">
        <v>68</v>
      </c>
    </row>
    <row r="8" spans="1:19" s="12" customFormat="1" ht="15" customHeight="1" x14ac:dyDescent="0.3">
      <c r="A8" s="184" t="s">
        <v>163</v>
      </c>
      <c r="B8" s="185"/>
      <c r="C8" s="57" t="s">
        <v>147</v>
      </c>
      <c r="D8" s="123" t="s">
        <v>168</v>
      </c>
      <c r="E8" s="123"/>
      <c r="F8" s="123"/>
      <c r="G8" s="65">
        <v>2.76</v>
      </c>
      <c r="H8" s="9" t="s">
        <v>88</v>
      </c>
      <c r="I8" s="8" t="s">
        <v>88</v>
      </c>
      <c r="J8" s="8" t="s">
        <v>88</v>
      </c>
      <c r="K8" s="8" t="s">
        <v>88</v>
      </c>
      <c r="L8" s="8">
        <v>22</v>
      </c>
      <c r="M8" s="8">
        <v>10</v>
      </c>
      <c r="N8" s="8" t="s">
        <v>88</v>
      </c>
      <c r="O8" s="10" t="s">
        <v>88</v>
      </c>
      <c r="P8" s="11"/>
      <c r="Q8" s="47" t="s">
        <v>85</v>
      </c>
      <c r="R8" s="48" t="s">
        <v>119</v>
      </c>
      <c r="S8" s="48"/>
    </row>
    <row r="9" spans="1:19" s="12" customFormat="1" ht="15" customHeight="1" x14ac:dyDescent="0.3">
      <c r="A9" s="181" t="s">
        <v>163</v>
      </c>
      <c r="B9" s="182"/>
      <c r="C9" s="60" t="s">
        <v>148</v>
      </c>
      <c r="D9" s="183" t="s">
        <v>169</v>
      </c>
      <c r="E9" s="183"/>
      <c r="F9" s="183"/>
      <c r="G9" s="66">
        <v>2.72</v>
      </c>
      <c r="H9" s="13">
        <v>30</v>
      </c>
      <c r="I9" s="58" t="s">
        <v>88</v>
      </c>
      <c r="J9" s="58">
        <v>15</v>
      </c>
      <c r="K9" s="58">
        <v>100</v>
      </c>
      <c r="L9" s="58">
        <v>2</v>
      </c>
      <c r="M9" s="58">
        <v>10</v>
      </c>
      <c r="N9" s="58">
        <v>2</v>
      </c>
      <c r="O9" s="59" t="s">
        <v>88</v>
      </c>
      <c r="P9" s="11"/>
      <c r="Q9" s="49" t="s">
        <v>34</v>
      </c>
      <c r="R9" s="50" t="s">
        <v>66</v>
      </c>
      <c r="S9" s="48" t="s">
        <v>69</v>
      </c>
    </row>
    <row r="10" spans="1:19" s="12" customFormat="1" ht="15" customHeight="1" x14ac:dyDescent="0.3">
      <c r="A10" s="181" t="s">
        <v>162</v>
      </c>
      <c r="B10" s="182"/>
      <c r="C10" s="60" t="s">
        <v>155</v>
      </c>
      <c r="D10" s="183" t="s">
        <v>157</v>
      </c>
      <c r="E10" s="183"/>
      <c r="F10" s="183"/>
      <c r="G10" s="66">
        <v>2.72</v>
      </c>
      <c r="H10" s="13">
        <v>25</v>
      </c>
      <c r="I10" s="58">
        <v>14</v>
      </c>
      <c r="J10" s="58">
        <v>10</v>
      </c>
      <c r="K10" s="58">
        <v>100</v>
      </c>
      <c r="L10" s="58">
        <v>3</v>
      </c>
      <c r="M10" s="58" t="s">
        <v>88</v>
      </c>
      <c r="N10" s="58" t="s">
        <v>88</v>
      </c>
      <c r="O10" s="59">
        <v>4</v>
      </c>
      <c r="P10" s="11"/>
      <c r="Q10" s="70" t="s">
        <v>5</v>
      </c>
      <c r="R10" s="48" t="s">
        <v>98</v>
      </c>
      <c r="S10" s="48" t="s">
        <v>70</v>
      </c>
    </row>
    <row r="11" spans="1:19" s="12" customFormat="1" ht="15" customHeight="1" x14ac:dyDescent="0.3">
      <c r="A11" s="181" t="s">
        <v>164</v>
      </c>
      <c r="B11" s="182"/>
      <c r="C11" s="60" t="s">
        <v>149</v>
      </c>
      <c r="D11" s="183" t="s">
        <v>158</v>
      </c>
      <c r="E11" s="183"/>
      <c r="F11" s="183"/>
      <c r="G11" s="66">
        <v>2.67</v>
      </c>
      <c r="H11" s="13" t="s">
        <v>88</v>
      </c>
      <c r="I11" s="58" t="s">
        <v>88</v>
      </c>
      <c r="J11" s="58" t="s">
        <v>88</v>
      </c>
      <c r="K11" s="58" t="s">
        <v>88</v>
      </c>
      <c r="L11" s="58">
        <v>3</v>
      </c>
      <c r="M11" s="58" t="s">
        <v>88</v>
      </c>
      <c r="N11" s="58" t="s">
        <v>88</v>
      </c>
      <c r="O11" s="59" t="s">
        <v>88</v>
      </c>
      <c r="P11" s="11"/>
      <c r="Q11" s="71" t="s">
        <v>132</v>
      </c>
      <c r="R11" s="50" t="s">
        <v>142</v>
      </c>
      <c r="S11" s="48" t="s">
        <v>71</v>
      </c>
    </row>
    <row r="12" spans="1:19" s="12" customFormat="1" ht="15" customHeight="1" x14ac:dyDescent="0.3">
      <c r="A12" s="181"/>
      <c r="B12" s="182"/>
      <c r="C12" s="60"/>
      <c r="D12" s="183"/>
      <c r="E12" s="183"/>
      <c r="F12" s="183"/>
      <c r="G12" s="66"/>
      <c r="H12" s="58"/>
      <c r="I12" s="58"/>
      <c r="J12" s="58"/>
      <c r="K12" s="58"/>
      <c r="L12" s="58"/>
      <c r="M12" s="58"/>
      <c r="N12" s="58"/>
      <c r="O12" s="59"/>
      <c r="P12" s="11"/>
      <c r="Q12" s="70" t="s">
        <v>9</v>
      </c>
      <c r="R12" s="48" t="s">
        <v>39</v>
      </c>
      <c r="S12" s="48" t="s">
        <v>72</v>
      </c>
    </row>
    <row r="13" spans="1:19" s="12" customFormat="1" ht="15" customHeight="1" x14ac:dyDescent="0.3">
      <c r="A13" s="181"/>
      <c r="B13" s="182"/>
      <c r="C13" s="60"/>
      <c r="D13" s="183"/>
      <c r="E13" s="183"/>
      <c r="F13" s="183"/>
      <c r="G13" s="66"/>
      <c r="H13" s="58"/>
      <c r="I13" s="58"/>
      <c r="J13" s="58"/>
      <c r="K13" s="58"/>
      <c r="L13" s="58"/>
      <c r="M13" s="58"/>
      <c r="N13" s="58"/>
      <c r="O13" s="59"/>
      <c r="P13" s="11"/>
      <c r="Q13" s="70" t="s">
        <v>7</v>
      </c>
      <c r="R13" s="48" t="s">
        <v>38</v>
      </c>
      <c r="S13" s="48" t="s">
        <v>73</v>
      </c>
    </row>
    <row r="14" spans="1:19" s="12" customFormat="1" ht="15" customHeight="1" thickBot="1" x14ac:dyDescent="0.35">
      <c r="A14" s="173"/>
      <c r="B14" s="174"/>
      <c r="C14" s="61"/>
      <c r="D14" s="175"/>
      <c r="E14" s="175"/>
      <c r="F14" s="175"/>
      <c r="G14" s="67"/>
      <c r="H14" s="62"/>
      <c r="I14" s="62"/>
      <c r="J14" s="62"/>
      <c r="K14" s="62"/>
      <c r="L14" s="62"/>
      <c r="M14" s="62"/>
      <c r="N14" s="62"/>
      <c r="O14" s="63"/>
      <c r="P14" s="11"/>
      <c r="Q14" s="70" t="s">
        <v>35</v>
      </c>
      <c r="R14" s="48" t="s">
        <v>36</v>
      </c>
      <c r="S14" s="48" t="s">
        <v>68</v>
      </c>
    </row>
    <row r="15" spans="1:19" ht="15" customHeight="1" thickBot="1" x14ac:dyDescent="0.35">
      <c r="A15" s="176" t="s">
        <v>131</v>
      </c>
      <c r="B15" s="177"/>
      <c r="C15" s="177"/>
      <c r="D15" s="177"/>
      <c r="E15" s="177"/>
      <c r="F15" s="178"/>
      <c r="G15" s="14">
        <f>SUMPRODUCT(G8:G14,D27:D33)/(SUM(D27:D33))</f>
        <v>2.7244999999999999</v>
      </c>
      <c r="H15" s="176" t="s">
        <v>140</v>
      </c>
      <c r="I15" s="177"/>
      <c r="J15" s="178"/>
      <c r="K15" s="14">
        <f>2.65/G15</f>
        <v>0.97265553312534414</v>
      </c>
      <c r="L15" s="176" t="s">
        <v>130</v>
      </c>
      <c r="M15" s="177"/>
      <c r="N15" s="178"/>
      <c r="O15" s="15">
        <f>3.4*K15</f>
        <v>3.3070288126261702</v>
      </c>
      <c r="Q15" s="71" t="s">
        <v>133</v>
      </c>
      <c r="R15" s="48" t="s">
        <v>37</v>
      </c>
      <c r="S15" s="48" t="s">
        <v>74</v>
      </c>
    </row>
    <row r="16" spans="1:19" ht="15" customHeight="1" thickBot="1" x14ac:dyDescent="0.35">
      <c r="A16" s="87" t="s">
        <v>11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Q16" s="72" t="s">
        <v>134</v>
      </c>
      <c r="R16" s="50" t="s">
        <v>40</v>
      </c>
      <c r="S16" s="48" t="s">
        <v>75</v>
      </c>
    </row>
    <row r="17" spans="1:19" ht="15" customHeight="1" x14ac:dyDescent="0.3">
      <c r="A17" s="122" t="s">
        <v>86</v>
      </c>
      <c r="B17" s="90"/>
      <c r="C17" s="90"/>
      <c r="D17" s="123" t="s">
        <v>170</v>
      </c>
      <c r="E17" s="123"/>
      <c r="F17" s="123"/>
      <c r="G17" s="123"/>
      <c r="H17" s="90" t="s">
        <v>55</v>
      </c>
      <c r="I17" s="90"/>
      <c r="J17" s="90"/>
      <c r="K17" s="90"/>
      <c r="L17" s="124" t="s">
        <v>167</v>
      </c>
      <c r="M17" s="124"/>
      <c r="N17" s="124"/>
      <c r="O17" s="125"/>
      <c r="Q17" s="172" t="s">
        <v>141</v>
      </c>
      <c r="R17" s="172"/>
      <c r="S17" s="172"/>
    </row>
    <row r="18" spans="1:19" ht="15" customHeight="1" x14ac:dyDescent="0.3">
      <c r="A18" s="99" t="s">
        <v>118</v>
      </c>
      <c r="B18" s="91"/>
      <c r="C18" s="91"/>
      <c r="D18" s="126" t="s">
        <v>152</v>
      </c>
      <c r="E18" s="126"/>
      <c r="F18" s="126"/>
      <c r="G18" s="126"/>
      <c r="H18" s="91" t="s">
        <v>28</v>
      </c>
      <c r="I18" s="91"/>
      <c r="J18" s="91"/>
      <c r="K18" s="91"/>
      <c r="L18" s="126" t="s">
        <v>101</v>
      </c>
      <c r="M18" s="126"/>
      <c r="N18" s="126"/>
      <c r="O18" s="127"/>
    </row>
    <row r="19" spans="1:19" ht="15" customHeight="1" thickBot="1" x14ac:dyDescent="0.35">
      <c r="A19" s="93" t="s">
        <v>10</v>
      </c>
      <c r="B19" s="84"/>
      <c r="C19" s="84"/>
      <c r="D19" s="110" t="s">
        <v>159</v>
      </c>
      <c r="E19" s="110"/>
      <c r="F19" s="110"/>
      <c r="G19" s="110"/>
      <c r="H19" s="92"/>
      <c r="I19" s="92"/>
      <c r="J19" s="92"/>
      <c r="K19" s="92"/>
      <c r="L19" s="110"/>
      <c r="M19" s="110"/>
      <c r="N19" s="110"/>
      <c r="O19" s="179"/>
      <c r="Q19" s="51" t="s">
        <v>41</v>
      </c>
      <c r="R19" s="51"/>
      <c r="S19" s="51"/>
    </row>
    <row r="20" spans="1:19" ht="15" customHeight="1" x14ac:dyDescent="0.3">
      <c r="A20" s="122" t="s">
        <v>117</v>
      </c>
      <c r="B20" s="90"/>
      <c r="C20" s="90"/>
      <c r="D20" s="180" t="s">
        <v>115</v>
      </c>
      <c r="E20" s="180"/>
      <c r="F20" s="180"/>
      <c r="G20" s="116" t="s">
        <v>116</v>
      </c>
      <c r="H20" s="117"/>
      <c r="I20" s="118"/>
      <c r="J20" s="116" t="s">
        <v>116</v>
      </c>
      <c r="K20" s="117"/>
      <c r="L20" s="118"/>
      <c r="M20" s="116"/>
      <c r="N20" s="117"/>
      <c r="O20" s="119"/>
      <c r="Q20" s="52" t="s">
        <v>29</v>
      </c>
      <c r="R20" s="52" t="s">
        <v>30</v>
      </c>
      <c r="S20" s="52" t="s">
        <v>31</v>
      </c>
    </row>
    <row r="21" spans="1:19" ht="15" customHeight="1" x14ac:dyDescent="0.3">
      <c r="A21" s="99" t="s">
        <v>86</v>
      </c>
      <c r="B21" s="91"/>
      <c r="C21" s="91"/>
      <c r="D21" s="100"/>
      <c r="E21" s="100"/>
      <c r="F21" s="100"/>
      <c r="G21" s="101"/>
      <c r="H21" s="102"/>
      <c r="I21" s="103"/>
      <c r="J21" s="101"/>
      <c r="K21" s="102"/>
      <c r="L21" s="103"/>
      <c r="M21" s="101"/>
      <c r="N21" s="102"/>
      <c r="O21" s="104"/>
      <c r="Q21" s="47" t="s">
        <v>10</v>
      </c>
      <c r="R21" s="48" t="s">
        <v>107</v>
      </c>
      <c r="S21" s="48" t="s">
        <v>96</v>
      </c>
    </row>
    <row r="22" spans="1:19" ht="15" customHeight="1" x14ac:dyDescent="0.3">
      <c r="A22" s="99" t="s">
        <v>87</v>
      </c>
      <c r="B22" s="91"/>
      <c r="C22" s="91"/>
      <c r="D22" s="105"/>
      <c r="E22" s="105"/>
      <c r="F22" s="105"/>
      <c r="G22" s="106" t="s">
        <v>171</v>
      </c>
      <c r="H22" s="107"/>
      <c r="I22" s="108"/>
      <c r="J22" s="106"/>
      <c r="K22" s="107"/>
      <c r="L22" s="108"/>
      <c r="M22" s="106"/>
      <c r="N22" s="107"/>
      <c r="O22" s="109"/>
      <c r="Q22" s="47" t="s">
        <v>10</v>
      </c>
      <c r="R22" s="48" t="s">
        <v>106</v>
      </c>
      <c r="S22" s="48" t="s">
        <v>105</v>
      </c>
    </row>
    <row r="23" spans="1:19" ht="15" customHeight="1" thickBot="1" x14ac:dyDescent="0.35">
      <c r="A23" s="93" t="s">
        <v>114</v>
      </c>
      <c r="B23" s="84"/>
      <c r="C23" s="84"/>
      <c r="D23" s="94"/>
      <c r="E23" s="94"/>
      <c r="F23" s="94"/>
      <c r="G23" s="95">
        <v>0.4</v>
      </c>
      <c r="H23" s="96"/>
      <c r="I23" s="97"/>
      <c r="J23" s="95"/>
      <c r="K23" s="96"/>
      <c r="L23" s="97"/>
      <c r="M23" s="95"/>
      <c r="N23" s="96"/>
      <c r="O23" s="98"/>
      <c r="Q23" s="47" t="s">
        <v>135</v>
      </c>
      <c r="R23" s="50" t="s">
        <v>108</v>
      </c>
      <c r="S23" s="48" t="s">
        <v>76</v>
      </c>
    </row>
    <row r="24" spans="1:19" ht="15" customHeight="1" thickBot="1" x14ac:dyDescent="0.35">
      <c r="A24" s="162" t="s">
        <v>25</v>
      </c>
      <c r="B24" s="114"/>
      <c r="C24" s="114"/>
      <c r="D24" s="114"/>
      <c r="E24" s="114"/>
      <c r="F24" s="115"/>
      <c r="G24" s="114" t="s">
        <v>26</v>
      </c>
      <c r="H24" s="114"/>
      <c r="I24" s="114"/>
      <c r="J24" s="114"/>
      <c r="K24" s="114"/>
      <c r="L24" s="114"/>
      <c r="M24" s="114"/>
      <c r="N24" s="114"/>
      <c r="O24" s="115"/>
      <c r="Q24" s="47" t="s">
        <v>28</v>
      </c>
      <c r="R24" s="48" t="s">
        <v>50</v>
      </c>
      <c r="S24" s="48" t="s">
        <v>49</v>
      </c>
    </row>
    <row r="25" spans="1:19" ht="15" customHeight="1" thickBot="1" x14ac:dyDescent="0.35">
      <c r="A25" s="163" t="s">
        <v>63</v>
      </c>
      <c r="B25" s="164"/>
      <c r="C25" s="167" t="s">
        <v>4</v>
      </c>
      <c r="D25" s="152" t="s">
        <v>12</v>
      </c>
      <c r="E25" s="152"/>
      <c r="F25" s="169"/>
      <c r="G25" s="170" t="s">
        <v>16</v>
      </c>
      <c r="H25" s="171"/>
      <c r="I25" s="75">
        <v>6.3E-2</v>
      </c>
      <c r="J25" s="76">
        <v>0.5</v>
      </c>
      <c r="K25" s="76">
        <v>2</v>
      </c>
      <c r="L25" s="77">
        <v>8</v>
      </c>
      <c r="M25" s="16">
        <v>16</v>
      </c>
      <c r="N25" s="77">
        <v>20</v>
      </c>
      <c r="O25" s="17">
        <v>31.5</v>
      </c>
      <c r="Q25" s="147" t="s">
        <v>112</v>
      </c>
      <c r="R25" s="147"/>
      <c r="S25" s="147"/>
    </row>
    <row r="26" spans="1:19" ht="15" customHeight="1" thickBot="1" x14ac:dyDescent="0.35">
      <c r="A26" s="165"/>
      <c r="B26" s="166"/>
      <c r="C26" s="168"/>
      <c r="D26" s="148" t="s">
        <v>14</v>
      </c>
      <c r="E26" s="148"/>
      <c r="F26" s="18" t="s">
        <v>64</v>
      </c>
      <c r="G26" s="149" t="s">
        <v>17</v>
      </c>
      <c r="H26" s="19" t="s">
        <v>18</v>
      </c>
      <c r="I26" s="78">
        <v>2</v>
      </c>
      <c r="J26" s="79">
        <v>5</v>
      </c>
      <c r="K26" s="79">
        <v>15</v>
      </c>
      <c r="L26" s="79">
        <v>40</v>
      </c>
      <c r="M26" s="8">
        <v>65</v>
      </c>
      <c r="N26" s="79">
        <v>90</v>
      </c>
      <c r="O26" s="10">
        <v>100</v>
      </c>
    </row>
    <row r="27" spans="1:19" ht="15" customHeight="1" thickBot="1" x14ac:dyDescent="0.35">
      <c r="A27" s="151" t="str">
        <f t="shared" ref="A27:A33" si="0">A8</f>
        <v>Tondi-Väo²</v>
      </c>
      <c r="B27" s="152"/>
      <c r="C27" s="20" t="str">
        <f t="shared" ref="C27:C33" si="1">C8</f>
        <v>0/4</v>
      </c>
      <c r="D27" s="153">
        <v>20</v>
      </c>
      <c r="E27" s="153"/>
      <c r="F27" s="21">
        <f t="shared" ref="F27:F33" si="2">(100-$F$34)*D27/(SUM($D$27:$E$33))</f>
        <v>19.239999999999998</v>
      </c>
      <c r="G27" s="150"/>
      <c r="H27" s="18" t="s">
        <v>19</v>
      </c>
      <c r="I27" s="80">
        <v>10</v>
      </c>
      <c r="J27" s="81">
        <v>25</v>
      </c>
      <c r="K27" s="81">
        <v>40</v>
      </c>
      <c r="L27" s="81">
        <v>70</v>
      </c>
      <c r="M27" s="62">
        <v>95</v>
      </c>
      <c r="N27" s="81">
        <v>100</v>
      </c>
      <c r="O27" s="63"/>
      <c r="Q27" s="51" t="s">
        <v>20</v>
      </c>
    </row>
    <row r="28" spans="1:19" ht="15" customHeight="1" thickBot="1" x14ac:dyDescent="0.35">
      <c r="A28" s="111" t="str">
        <f t="shared" si="0"/>
        <v>Tondi-Väo²</v>
      </c>
      <c r="B28" s="112"/>
      <c r="C28" s="22" t="str">
        <f t="shared" si="1"/>
        <v>4/16</v>
      </c>
      <c r="D28" s="113">
        <v>63</v>
      </c>
      <c r="E28" s="113"/>
      <c r="F28" s="23">
        <f t="shared" si="2"/>
        <v>60.606000000000002</v>
      </c>
      <c r="G28" s="154" t="s">
        <v>1</v>
      </c>
      <c r="H28" s="155"/>
      <c r="I28" s="69">
        <v>5</v>
      </c>
      <c r="J28" s="24">
        <v>13</v>
      </c>
      <c r="K28" s="24">
        <v>23</v>
      </c>
      <c r="L28" s="24">
        <v>59</v>
      </c>
      <c r="M28" s="74">
        <v>88</v>
      </c>
      <c r="N28" s="24">
        <v>94</v>
      </c>
      <c r="O28" s="82">
        <v>100</v>
      </c>
      <c r="P28" s="25"/>
      <c r="Q28" s="156" t="s">
        <v>144</v>
      </c>
      <c r="R28" s="157"/>
      <c r="S28" s="158"/>
    </row>
    <row r="29" spans="1:19" ht="15" customHeight="1" thickBot="1" x14ac:dyDescent="0.35">
      <c r="A29" s="111" t="str">
        <f t="shared" si="0"/>
        <v>Halsvik¹</v>
      </c>
      <c r="B29" s="112"/>
      <c r="C29" s="22" t="str">
        <f t="shared" si="1"/>
        <v>16/22</v>
      </c>
      <c r="D29" s="113">
        <v>10</v>
      </c>
      <c r="E29" s="113"/>
      <c r="F29" s="23">
        <f t="shared" si="2"/>
        <v>9.6199999999999992</v>
      </c>
      <c r="G29" s="114" t="s">
        <v>24</v>
      </c>
      <c r="H29" s="114"/>
      <c r="I29" s="114"/>
      <c r="J29" s="114"/>
      <c r="K29" s="114"/>
      <c r="L29" s="114"/>
      <c r="M29" s="114"/>
      <c r="N29" s="114"/>
      <c r="O29" s="115"/>
      <c r="Q29" s="142" t="s">
        <v>42</v>
      </c>
      <c r="R29" s="143"/>
      <c r="S29" s="144"/>
    </row>
    <row r="30" spans="1:19" ht="15" customHeight="1" x14ac:dyDescent="0.3">
      <c r="A30" s="111" t="str">
        <f t="shared" si="0"/>
        <v>Tammemäe IV³</v>
      </c>
      <c r="B30" s="112"/>
      <c r="C30" s="22" t="str">
        <f t="shared" si="1"/>
        <v>L 0/4</v>
      </c>
      <c r="D30" s="113">
        <v>7</v>
      </c>
      <c r="E30" s="113"/>
      <c r="F30" s="23">
        <f t="shared" si="2"/>
        <v>6.734</v>
      </c>
      <c r="G30" s="145" t="s">
        <v>91</v>
      </c>
      <c r="H30" s="85" t="s">
        <v>92</v>
      </c>
      <c r="I30" s="85" t="s">
        <v>120</v>
      </c>
      <c r="J30" s="85" t="s">
        <v>121</v>
      </c>
      <c r="K30" s="85" t="s">
        <v>122</v>
      </c>
      <c r="L30" s="85" t="s">
        <v>123</v>
      </c>
      <c r="M30" s="85" t="s">
        <v>124</v>
      </c>
      <c r="N30" s="85" t="s">
        <v>125</v>
      </c>
      <c r="O30" s="159" t="s">
        <v>126</v>
      </c>
    </row>
    <row r="31" spans="1:19" ht="15" customHeight="1" x14ac:dyDescent="0.3">
      <c r="A31" s="111">
        <f t="shared" si="0"/>
        <v>0</v>
      </c>
      <c r="B31" s="112"/>
      <c r="C31" s="22">
        <f t="shared" si="1"/>
        <v>0</v>
      </c>
      <c r="D31" s="113">
        <v>0</v>
      </c>
      <c r="E31" s="113"/>
      <c r="F31" s="23">
        <f t="shared" si="2"/>
        <v>0</v>
      </c>
      <c r="G31" s="146"/>
      <c r="H31" s="86"/>
      <c r="I31" s="86"/>
      <c r="J31" s="86"/>
      <c r="K31" s="86"/>
      <c r="L31" s="86"/>
      <c r="M31" s="86"/>
      <c r="N31" s="86"/>
      <c r="O31" s="160"/>
      <c r="Q31" s="51" t="s">
        <v>109</v>
      </c>
    </row>
    <row r="32" spans="1:19" ht="15" customHeight="1" x14ac:dyDescent="0.3">
      <c r="A32" s="111">
        <f t="shared" si="0"/>
        <v>0</v>
      </c>
      <c r="B32" s="112"/>
      <c r="C32" s="22">
        <f t="shared" si="1"/>
        <v>0</v>
      </c>
      <c r="D32" s="113">
        <v>0</v>
      </c>
      <c r="E32" s="113"/>
      <c r="F32" s="23">
        <f t="shared" si="2"/>
        <v>0</v>
      </c>
      <c r="G32" s="146"/>
      <c r="H32" s="86"/>
      <c r="I32" s="86"/>
      <c r="J32" s="86"/>
      <c r="K32" s="86"/>
      <c r="L32" s="86"/>
      <c r="M32" s="86"/>
      <c r="N32" s="86"/>
      <c r="O32" s="160"/>
      <c r="Q32" s="52" t="s">
        <v>29</v>
      </c>
      <c r="R32" s="52" t="s">
        <v>30</v>
      </c>
      <c r="S32" s="52" t="s">
        <v>31</v>
      </c>
    </row>
    <row r="33" spans="1:19" ht="15" customHeight="1" thickBot="1" x14ac:dyDescent="0.35">
      <c r="A33" s="161">
        <f t="shared" si="0"/>
        <v>0</v>
      </c>
      <c r="B33" s="148"/>
      <c r="C33" s="26">
        <f t="shared" si="1"/>
        <v>0</v>
      </c>
      <c r="D33" s="134">
        <v>0</v>
      </c>
      <c r="E33" s="134"/>
      <c r="F33" s="27">
        <f t="shared" si="2"/>
        <v>0</v>
      </c>
      <c r="G33" s="146"/>
      <c r="H33" s="86"/>
      <c r="I33" s="86"/>
      <c r="J33" s="86"/>
      <c r="K33" s="86"/>
      <c r="L33" s="86"/>
      <c r="M33" s="86"/>
      <c r="N33" s="86"/>
      <c r="O33" s="160"/>
      <c r="Q33" s="49" t="s">
        <v>58</v>
      </c>
      <c r="R33" s="53" t="s">
        <v>99</v>
      </c>
      <c r="S33" s="50"/>
    </row>
    <row r="34" spans="1:19" ht="15" customHeight="1" x14ac:dyDescent="0.3">
      <c r="A34" s="135" t="s">
        <v>58</v>
      </c>
      <c r="B34" s="136"/>
      <c r="C34" s="136"/>
      <c r="D34" s="136"/>
      <c r="E34" s="136"/>
      <c r="F34" s="28">
        <v>3.8</v>
      </c>
      <c r="G34" s="146"/>
      <c r="H34" s="86"/>
      <c r="I34" s="86"/>
      <c r="J34" s="86"/>
      <c r="K34" s="86"/>
      <c r="L34" s="86"/>
      <c r="M34" s="86"/>
      <c r="N34" s="86"/>
      <c r="O34" s="160"/>
      <c r="Q34" s="49" t="s">
        <v>59</v>
      </c>
      <c r="R34" s="53" t="s">
        <v>100</v>
      </c>
      <c r="S34" s="50" t="s">
        <v>77</v>
      </c>
    </row>
    <row r="35" spans="1:19" ht="15" customHeight="1" thickBot="1" x14ac:dyDescent="0.35">
      <c r="A35" s="137" t="s">
        <v>59</v>
      </c>
      <c r="B35" s="138"/>
      <c r="C35" s="138"/>
      <c r="D35" s="138"/>
      <c r="E35" s="138"/>
      <c r="F35" s="68">
        <v>3.7</v>
      </c>
      <c r="G35" s="29">
        <v>2.3340000000000001</v>
      </c>
      <c r="H35" s="30">
        <v>2.528</v>
      </c>
      <c r="I35" s="31">
        <v>7.7</v>
      </c>
      <c r="J35" s="32">
        <v>80</v>
      </c>
      <c r="K35" s="33">
        <v>0.04</v>
      </c>
      <c r="L35" s="34">
        <v>4</v>
      </c>
      <c r="M35" s="32" t="s">
        <v>88</v>
      </c>
      <c r="N35" s="56" t="s">
        <v>88</v>
      </c>
      <c r="O35" s="54" t="s">
        <v>88</v>
      </c>
      <c r="Q35" s="49"/>
      <c r="R35" s="53" t="s">
        <v>43</v>
      </c>
      <c r="S35" s="50" t="s">
        <v>78</v>
      </c>
    </row>
    <row r="36" spans="1:19" ht="15" customHeight="1" thickBot="1" x14ac:dyDescent="0.35">
      <c r="A36" s="139" t="s">
        <v>15</v>
      </c>
      <c r="B36" s="140"/>
      <c r="C36" s="140"/>
      <c r="D36" s="141">
        <f>IF(SUM(D27:E33)=100,100,SUM(D27:E33))</f>
        <v>100</v>
      </c>
      <c r="E36" s="141"/>
      <c r="F36" s="35">
        <f>IF(SUM(F27:F34)=100,100,SUM(F27:F33))</f>
        <v>100</v>
      </c>
      <c r="G36" s="83" t="s">
        <v>21</v>
      </c>
      <c r="H36" s="84"/>
      <c r="I36" s="36" t="s">
        <v>156</v>
      </c>
      <c r="J36" s="37" t="s">
        <v>150</v>
      </c>
      <c r="K36" s="62" t="s">
        <v>54</v>
      </c>
      <c r="L36" s="62" t="s">
        <v>151</v>
      </c>
      <c r="M36" s="37" t="s">
        <v>101</v>
      </c>
      <c r="N36" s="37" t="s">
        <v>101</v>
      </c>
      <c r="O36" s="55" t="s">
        <v>101</v>
      </c>
      <c r="Q36" s="49" t="s">
        <v>22</v>
      </c>
      <c r="R36" s="53" t="s">
        <v>44</v>
      </c>
      <c r="S36" s="48" t="s">
        <v>79</v>
      </c>
    </row>
    <row r="37" spans="1:19" ht="1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Q37" s="49" t="s">
        <v>23</v>
      </c>
      <c r="R37" s="53" t="s">
        <v>44</v>
      </c>
      <c r="S37" s="48" t="s">
        <v>80</v>
      </c>
    </row>
    <row r="38" spans="1:19" ht="1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Q38" s="73" t="s">
        <v>27</v>
      </c>
      <c r="R38" s="53" t="s">
        <v>45</v>
      </c>
      <c r="S38" s="48" t="s">
        <v>81</v>
      </c>
    </row>
    <row r="39" spans="1:19" ht="1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Q39" s="72" t="s">
        <v>136</v>
      </c>
      <c r="R39" s="53" t="s">
        <v>46</v>
      </c>
      <c r="S39" s="48" t="s">
        <v>82</v>
      </c>
    </row>
    <row r="40" spans="1:19" ht="1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Q40" s="72" t="s">
        <v>137</v>
      </c>
      <c r="R40" s="53" t="s">
        <v>62</v>
      </c>
      <c r="S40" s="50" t="s">
        <v>83</v>
      </c>
    </row>
    <row r="41" spans="1:19" ht="1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Q41" s="72" t="s">
        <v>138</v>
      </c>
      <c r="R41" s="53" t="s">
        <v>60</v>
      </c>
      <c r="S41" s="50" t="s">
        <v>83</v>
      </c>
    </row>
    <row r="42" spans="1:19" ht="1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Q42" s="49" t="s">
        <v>93</v>
      </c>
      <c r="R42" s="53" t="s">
        <v>61</v>
      </c>
      <c r="S42" s="50" t="s">
        <v>97</v>
      </c>
    </row>
    <row r="43" spans="1:19" ht="1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Q43" s="73" t="s">
        <v>0</v>
      </c>
      <c r="R43" s="53" t="s">
        <v>113</v>
      </c>
      <c r="S43" s="50" t="s">
        <v>84</v>
      </c>
    </row>
    <row r="44" spans="1:19" ht="1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Q44" s="73" t="s">
        <v>102</v>
      </c>
      <c r="R44" s="53" t="s">
        <v>139</v>
      </c>
      <c r="S44" s="48" t="s">
        <v>103</v>
      </c>
    </row>
    <row r="45" spans="1:19" ht="1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Q45" s="49" t="s">
        <v>47</v>
      </c>
      <c r="R45" s="53" t="s">
        <v>48</v>
      </c>
      <c r="S45" s="50"/>
    </row>
    <row r="46" spans="1:19" ht="1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Q46" s="128" t="s">
        <v>111</v>
      </c>
      <c r="R46" s="128"/>
      <c r="S46" s="128"/>
    </row>
    <row r="47" spans="1:19" ht="1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9" ht="1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9" ht="1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Q49" s="38"/>
      <c r="R49" s="129" t="s">
        <v>94</v>
      </c>
      <c r="S49" s="130"/>
    </row>
    <row r="50" spans="1:19" ht="1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9" ht="1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58"/>
      <c r="R51" s="131" t="s">
        <v>104</v>
      </c>
      <c r="S51" s="132"/>
    </row>
    <row r="52" spans="1:19" ht="1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ht="15" customHeight="1" x14ac:dyDescent="0.3">
      <c r="A53" s="3"/>
      <c r="B53" s="3"/>
      <c r="C53" s="3"/>
      <c r="D53" s="40"/>
      <c r="E53" s="133"/>
      <c r="F53" s="133"/>
      <c r="G53" s="133"/>
      <c r="H53" s="133"/>
      <c r="I53" s="40"/>
      <c r="J53" s="40"/>
      <c r="K53" s="40"/>
      <c r="L53" s="40"/>
      <c r="M53" s="40"/>
      <c r="N53" s="40"/>
      <c r="O53" s="40"/>
      <c r="Q53" s="39"/>
      <c r="R53" s="131" t="s">
        <v>51</v>
      </c>
      <c r="S53" s="132"/>
    </row>
    <row r="54" spans="1:19" ht="15" customHeight="1" x14ac:dyDescent="0.3">
      <c r="A54" s="40" t="s">
        <v>57</v>
      </c>
      <c r="B54" s="40"/>
      <c r="C54" s="41" t="s">
        <v>172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2"/>
    </row>
    <row r="55" spans="1:19" s="46" customFormat="1" ht="15" customHeight="1" x14ac:dyDescent="0.3">
      <c r="A55" s="43"/>
      <c r="B55" s="43"/>
      <c r="C55" s="44" t="s">
        <v>3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5"/>
      <c r="Q55" s="58">
        <v>25</v>
      </c>
      <c r="R55" s="120" t="s">
        <v>95</v>
      </c>
      <c r="S55" s="121"/>
    </row>
    <row r="56" spans="1:19" ht="15" customHeight="1" x14ac:dyDescent="0.3">
      <c r="A56" s="3"/>
      <c r="B56" s="3"/>
      <c r="C56" s="3" t="s">
        <v>56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8" spans="1:19" ht="15" customHeight="1" x14ac:dyDescent="0.3">
      <c r="A58" s="5" t="s">
        <v>160</v>
      </c>
    </row>
    <row r="59" spans="1:19" ht="15" customHeight="1" x14ac:dyDescent="0.3">
      <c r="B59" s="5" t="s">
        <v>161</v>
      </c>
    </row>
    <row r="60" spans="1:19" ht="15" customHeight="1" x14ac:dyDescent="0.3">
      <c r="B60" s="5" t="s">
        <v>166</v>
      </c>
    </row>
    <row r="61" spans="1:19" ht="15" customHeight="1" x14ac:dyDescent="0.3">
      <c r="B61" s="5" t="s">
        <v>165</v>
      </c>
    </row>
  </sheetData>
  <mergeCells count="115">
    <mergeCell ref="J6:J7"/>
    <mergeCell ref="K6:K7"/>
    <mergeCell ref="L6:L7"/>
    <mergeCell ref="M6:M7"/>
    <mergeCell ref="N6:N7"/>
    <mergeCell ref="O6:O7"/>
    <mergeCell ref="F1:K1"/>
    <mergeCell ref="Q2:S2"/>
    <mergeCell ref="A5:O5"/>
    <mergeCell ref="A6:B7"/>
    <mergeCell ref="C6:C7"/>
    <mergeCell ref="D6:F7"/>
    <mergeCell ref="G6:G7"/>
    <mergeCell ref="H6:H7"/>
    <mergeCell ref="I6:I7"/>
    <mergeCell ref="A3:O4"/>
    <mergeCell ref="A11:B11"/>
    <mergeCell ref="D11:F11"/>
    <mergeCell ref="A12:B12"/>
    <mergeCell ref="D12:F12"/>
    <mergeCell ref="A13:B13"/>
    <mergeCell ref="D13:F13"/>
    <mergeCell ref="A8:B8"/>
    <mergeCell ref="D8:F8"/>
    <mergeCell ref="A9:B9"/>
    <mergeCell ref="D9:F9"/>
    <mergeCell ref="A10:B10"/>
    <mergeCell ref="D10:F10"/>
    <mergeCell ref="A24:F24"/>
    <mergeCell ref="G24:O24"/>
    <mergeCell ref="A25:B26"/>
    <mergeCell ref="C25:C26"/>
    <mergeCell ref="D25:F25"/>
    <mergeCell ref="G25:H25"/>
    <mergeCell ref="Q17:S17"/>
    <mergeCell ref="A14:B14"/>
    <mergeCell ref="D14:F14"/>
    <mergeCell ref="A15:F15"/>
    <mergeCell ref="H15:J15"/>
    <mergeCell ref="L15:N15"/>
    <mergeCell ref="L19:O19"/>
    <mergeCell ref="A20:C20"/>
    <mergeCell ref="D20:F20"/>
    <mergeCell ref="Q29:S29"/>
    <mergeCell ref="A30:B30"/>
    <mergeCell ref="D30:E30"/>
    <mergeCell ref="G30:G34"/>
    <mergeCell ref="H30:H34"/>
    <mergeCell ref="I30:I34"/>
    <mergeCell ref="J30:J34"/>
    <mergeCell ref="Q25:S25"/>
    <mergeCell ref="D26:E26"/>
    <mergeCell ref="G26:G27"/>
    <mergeCell ref="A27:B27"/>
    <mergeCell ref="D27:E27"/>
    <mergeCell ref="A28:B28"/>
    <mergeCell ref="D28:E28"/>
    <mergeCell ref="G28:H28"/>
    <mergeCell ref="Q28:S28"/>
    <mergeCell ref="M30:M34"/>
    <mergeCell ref="N30:N34"/>
    <mergeCell ref="O30:O34"/>
    <mergeCell ref="A31:B31"/>
    <mergeCell ref="D31:E31"/>
    <mergeCell ref="A32:B32"/>
    <mergeCell ref="D32:E32"/>
    <mergeCell ref="A33:B33"/>
    <mergeCell ref="A29:B29"/>
    <mergeCell ref="D29:E29"/>
    <mergeCell ref="G29:O29"/>
    <mergeCell ref="G20:I20"/>
    <mergeCell ref="J20:L20"/>
    <mergeCell ref="M20:O20"/>
    <mergeCell ref="R55:S55"/>
    <mergeCell ref="A17:C17"/>
    <mergeCell ref="D17:G17"/>
    <mergeCell ref="L17:O17"/>
    <mergeCell ref="A18:C18"/>
    <mergeCell ref="D18:G18"/>
    <mergeCell ref="L18:O18"/>
    <mergeCell ref="Q46:S46"/>
    <mergeCell ref="R49:S49"/>
    <mergeCell ref="R51:S51"/>
    <mergeCell ref="E53:F53"/>
    <mergeCell ref="G53:H53"/>
    <mergeCell ref="R53:S53"/>
    <mergeCell ref="D33:E33"/>
    <mergeCell ref="A34:E34"/>
    <mergeCell ref="A35:E35"/>
    <mergeCell ref="A36:C36"/>
    <mergeCell ref="D36:E36"/>
    <mergeCell ref="G36:H36"/>
    <mergeCell ref="K30:K34"/>
    <mergeCell ref="L30:L34"/>
    <mergeCell ref="A16:O16"/>
    <mergeCell ref="H17:K17"/>
    <mergeCell ref="H18:K18"/>
    <mergeCell ref="H19:K19"/>
    <mergeCell ref="A23:C23"/>
    <mergeCell ref="D23:F23"/>
    <mergeCell ref="G23:I23"/>
    <mergeCell ref="J23:L23"/>
    <mergeCell ref="M23:O23"/>
    <mergeCell ref="A21:C21"/>
    <mergeCell ref="D21:F21"/>
    <mergeCell ref="G21:I21"/>
    <mergeCell ref="J21:L21"/>
    <mergeCell ref="M21:O21"/>
    <mergeCell ref="A22:C22"/>
    <mergeCell ref="D22:F22"/>
    <mergeCell ref="G22:I22"/>
    <mergeCell ref="J22:L22"/>
    <mergeCell ref="M22:O22"/>
    <mergeCell ref="A19:C19"/>
    <mergeCell ref="D19:G19"/>
  </mergeCells>
  <conditionalFormatting sqref="D36">
    <cfRule type="cellIs" dxfId="1" priority="2" stopIfTrue="1" operator="notEqual">
      <formula>100</formula>
    </cfRule>
  </conditionalFormatting>
  <conditionalFormatting sqref="F35:F36">
    <cfRule type="cellIs" dxfId="0" priority="1" stopIfTrue="1" operator="notEqual">
      <formula>100</formula>
    </cfRule>
  </conditionalFormatting>
  <pageMargins left="0.62992125984251968" right="0.23622047244094491" top="0.31496062992125984" bottom="0.19685039370078741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Asfaltsegu retsepti vorm</vt:lpstr>
    </vt:vector>
  </TitlesOfParts>
  <Company>Nordecon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Kiisler</dc:creator>
  <cp:lastModifiedBy>Kaarel Soolo</cp:lastModifiedBy>
  <cp:lastPrinted>2021-09-14T14:21:24Z</cp:lastPrinted>
  <dcterms:created xsi:type="dcterms:W3CDTF">2014-05-23T08:12:45Z</dcterms:created>
  <dcterms:modified xsi:type="dcterms:W3CDTF">2024-05-07T11:38:25Z</dcterms:modified>
</cp:coreProperties>
</file>